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D:\julian villar\2019\CUMPLIMIENTO\marzo\"/>
    </mc:Choice>
  </mc:AlternateContent>
  <bookViews>
    <workbookView xWindow="0" yWindow="0" windowWidth="28800" windowHeight="122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3" i="1"/>
  <c r="E32" i="1"/>
  <c r="E33" i="1"/>
  <c r="D64" i="1" l="1"/>
  <c r="E64" i="1"/>
  <c r="F64" i="1"/>
  <c r="D65" i="1"/>
  <c r="E65" i="1"/>
  <c r="F65" i="1"/>
  <c r="G50" i="1"/>
  <c r="F50" i="1"/>
  <c r="E50" i="1"/>
  <c r="D50" i="1"/>
  <c r="G49" i="1"/>
  <c r="F49" i="1"/>
  <c r="E49" i="1"/>
  <c r="D49" i="1"/>
  <c r="E114" i="1"/>
  <c r="D114" i="1"/>
  <c r="E113" i="1"/>
  <c r="D113" i="1"/>
  <c r="G19" i="1"/>
  <c r="F19" i="1"/>
  <c r="E19" i="1"/>
  <c r="D19" i="1"/>
  <c r="G18" i="1"/>
  <c r="F18" i="1"/>
  <c r="E18" i="1"/>
  <c r="D18" i="1"/>
  <c r="F81" i="1"/>
  <c r="E81" i="1"/>
  <c r="D81" i="1"/>
  <c r="F80" i="1"/>
  <c r="E80" i="1"/>
  <c r="D80" i="1"/>
  <c r="G33" i="1"/>
  <c r="F33" i="1"/>
  <c r="G32" i="1"/>
  <c r="F32" i="1"/>
  <c r="G65" i="1"/>
  <c r="G64" i="1"/>
  <c r="E97" i="1" l="1"/>
  <c r="D97" i="1"/>
  <c r="E96" i="1"/>
  <c r="D96" i="1"/>
</calcChain>
</file>

<file path=xl/sharedStrings.xml><?xml version="1.0" encoding="utf-8"?>
<sst xmlns="http://schemas.openxmlformats.org/spreadsheetml/2006/main" count="136" uniqueCount="31">
  <si>
    <t>Etiquetas de fila</t>
  </si>
  <si>
    <t>Total general</t>
  </si>
  <si>
    <t>Adelantado</t>
  </si>
  <si>
    <t>EXTERNO</t>
  </si>
  <si>
    <t>INTERNO</t>
  </si>
  <si>
    <t>Demorado</t>
  </si>
  <si>
    <t>Cancelado</t>
  </si>
  <si>
    <t>Cumplido</t>
  </si>
  <si>
    <t>AVIANCA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</si>
  <si>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</si>
  <si>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</si>
  <si>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</si>
  <si>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INTERNACIONAL</t>
  </si>
  <si>
    <t>TRONCAL</t>
  </si>
  <si>
    <t>EASYFLY</t>
  </si>
  <si>
    <t>CUMPLIMIENTO DE ITINERARIO</t>
  </si>
  <si>
    <t>CUMPLIMIENTO DE SERVICIO</t>
  </si>
  <si>
    <t>ADA</t>
  </si>
  <si>
    <t>SECUNDARIO</t>
  </si>
  <si>
    <t>TAC</t>
  </si>
  <si>
    <t>LATAM AIRLINES COLOMBIA</t>
  </si>
  <si>
    <t>SECUNDARIA</t>
  </si>
  <si>
    <t>PENALIZADO</t>
  </si>
  <si>
    <t>AEROREPUBLICA</t>
  </si>
  <si>
    <t>NO ESPECÍFICO</t>
  </si>
  <si>
    <t>Internacional</t>
  </si>
  <si>
    <t>INT</t>
  </si>
  <si>
    <t>VIVA COLOMBIA</t>
  </si>
  <si>
    <t>CANCELADO</t>
  </si>
  <si>
    <t>DEMORADO</t>
  </si>
  <si>
    <t>CUMPLIMIENTO AEROCOMERCIAL POR CAUSAS
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</si>
</sst>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10" fontId="0" fillId="0" borderId="12" xfId="1" applyNumberFormat="1" applyFont="1" applyBorder="1"/>
    <xf numFmtId="10" fontId="0" fillId="0" borderId="10" xfId="1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 readingOrder="1"/>
    </xf>
    <xf numFmtId="10" fontId="0" fillId="4" borderId="13" xfId="1" applyNumberFormat="1" applyFont="1" applyFill="1" applyBorder="1"/>
    <xf numFmtId="10" fontId="0" fillId="4" borderId="11" xfId="1" applyNumberFormat="1" applyFont="1" applyFill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0" borderId="0" xfId="1" applyNumberFormat="1" applyFont="1"/>
    <xf numFmtId="164" fontId="0" fillId="0" borderId="17" xfId="1" applyNumberFormat="1" applyFont="1" applyBorder="1"/>
    <xf numFmtId="164" fontId="0" fillId="0" borderId="9" xfId="1" applyNumberFormat="1" applyFont="1" applyBorder="1"/>
    <xf numFmtId="0" fontId="0" fillId="0" borderId="10" xfId="0" applyNumberFormat="1" applyBorder="1"/>
    <xf numFmtId="10" fontId="0" fillId="0" borderId="0" xfId="1" applyNumberFormat="1" applyFont="1" applyBorder="1"/>
    <xf numFmtId="164" fontId="0" fillId="0" borderId="0" xfId="1" applyNumberFormat="1" applyFont="1" applyBorder="1"/>
    <xf numFmtId="0" fontId="2" fillId="0" borderId="12" xfId="0" applyNumberFormat="1" applyFont="1" applyBorder="1"/>
    <xf numFmtId="0" fontId="2" fillId="4" borderId="13" xfId="0" applyNumberFormat="1" applyFont="1" applyFill="1" applyBorder="1"/>
    <xf numFmtId="0" fontId="0" fillId="4" borderId="11" xfId="0" applyFill="1" applyBorder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3"/>
  <sheetViews>
    <sheetView tabSelected="1" zoomScale="90" zoomScaleNormal="90" workbookViewId="0">
      <selection activeCell="J9" sqref="J9"/>
    </sheetView>
  </sheetViews>
  <sheetFormatPr baseColWidth="10" defaultRowHeight="15" x14ac:dyDescent="0.25"/>
  <cols>
    <col min="1" max="1" width="3.5703125" customWidth="1"/>
    <col min="2" max="2" width="0.140625" customWidth="1"/>
    <col min="3" max="3" width="25.28515625" customWidth="1"/>
    <col min="4" max="4" width="18.28515625" customWidth="1"/>
    <col min="5" max="5" width="16.28515625" customWidth="1"/>
    <col min="6" max="6" width="17.7109375" bestFit="1" customWidth="1"/>
    <col min="7" max="7" width="21.5703125" customWidth="1"/>
    <col min="8" max="8" width="29.140625" customWidth="1"/>
    <col min="9" max="9" width="19.140625" customWidth="1"/>
    <col min="10" max="10" width="28.42578125" customWidth="1"/>
    <col min="11" max="12" width="12.5703125" bestFit="1" customWidth="1"/>
    <col min="13" max="13" width="12" customWidth="1"/>
  </cols>
  <sheetData>
    <row r="1" spans="2:7" ht="20.25" customHeight="1" thickBot="1" x14ac:dyDescent="0.3"/>
    <row r="2" spans="2:7" ht="46.5" customHeight="1" thickBot="1" x14ac:dyDescent="0.3">
      <c r="B2" s="29" t="s">
        <v>30</v>
      </c>
      <c r="C2" s="30"/>
      <c r="D2" s="30"/>
      <c r="E2" s="30"/>
      <c r="F2" s="30"/>
      <c r="G2" s="31"/>
    </row>
    <row r="3" spans="2:7" x14ac:dyDescent="0.25">
      <c r="B3" s="10"/>
      <c r="C3" s="10"/>
      <c r="D3" s="10"/>
      <c r="E3" s="10"/>
      <c r="F3" s="10"/>
      <c r="G3" s="9"/>
    </row>
    <row r="4" spans="2:7" x14ac:dyDescent="0.25">
      <c r="B4" s="11" t="s">
        <v>10</v>
      </c>
      <c r="C4" s="11"/>
      <c r="D4" s="11"/>
      <c r="E4" s="11"/>
      <c r="F4" s="11"/>
      <c r="G4" s="11"/>
    </row>
    <row r="5" spans="2:7" x14ac:dyDescent="0.25">
      <c r="B5" s="11" t="s">
        <v>11</v>
      </c>
      <c r="C5" s="11"/>
      <c r="D5" s="11"/>
      <c r="E5" s="11"/>
      <c r="F5" s="11"/>
      <c r="G5" s="9"/>
    </row>
    <row r="6" spans="2:7" ht="15.75" thickBot="1" x14ac:dyDescent="0.3">
      <c r="D6" s="20"/>
      <c r="E6" s="20"/>
      <c r="G6" s="20"/>
    </row>
    <row r="7" spans="2:7" x14ac:dyDescent="0.25">
      <c r="C7" s="1" t="s">
        <v>0</v>
      </c>
      <c r="D7" s="2" t="s">
        <v>12</v>
      </c>
      <c r="E7" s="2" t="s">
        <v>21</v>
      </c>
      <c r="F7" s="2" t="s">
        <v>13</v>
      </c>
      <c r="G7" s="3" t="s">
        <v>1</v>
      </c>
    </row>
    <row r="8" spans="2:7" x14ac:dyDescent="0.25">
      <c r="C8" s="4" t="s">
        <v>20</v>
      </c>
      <c r="D8" s="14">
        <v>57</v>
      </c>
      <c r="E8" s="14">
        <v>2187</v>
      </c>
      <c r="F8" s="14">
        <v>2094</v>
      </c>
      <c r="G8" s="15">
        <v>4338</v>
      </c>
    </row>
    <row r="9" spans="2:7" x14ac:dyDescent="0.25">
      <c r="C9" s="5" t="s">
        <v>2</v>
      </c>
      <c r="D9" s="16"/>
      <c r="E9" s="16">
        <v>3</v>
      </c>
      <c r="F9" s="16"/>
      <c r="G9" s="17">
        <v>3</v>
      </c>
    </row>
    <row r="10" spans="2:7" x14ac:dyDescent="0.25">
      <c r="C10" s="6" t="s">
        <v>3</v>
      </c>
      <c r="D10" s="18"/>
      <c r="E10" s="18">
        <v>3</v>
      </c>
      <c r="F10" s="18"/>
      <c r="G10" s="19">
        <v>3</v>
      </c>
    </row>
    <row r="11" spans="2:7" x14ac:dyDescent="0.25">
      <c r="C11" s="5" t="s">
        <v>6</v>
      </c>
      <c r="D11" s="16">
        <v>1</v>
      </c>
      <c r="E11" s="16">
        <v>20</v>
      </c>
      <c r="F11" s="16">
        <v>59</v>
      </c>
      <c r="G11" s="17">
        <v>80</v>
      </c>
    </row>
    <row r="12" spans="2:7" x14ac:dyDescent="0.25">
      <c r="C12" s="6" t="s">
        <v>3</v>
      </c>
      <c r="D12" s="18"/>
      <c r="E12" s="18">
        <v>2</v>
      </c>
      <c r="F12" s="18">
        <v>2</v>
      </c>
      <c r="G12" s="19">
        <v>4</v>
      </c>
    </row>
    <row r="13" spans="2:7" x14ac:dyDescent="0.25">
      <c r="C13" s="6" t="s">
        <v>4</v>
      </c>
      <c r="D13" s="18">
        <v>1</v>
      </c>
      <c r="E13" s="18">
        <v>18</v>
      </c>
      <c r="F13" s="18">
        <v>57</v>
      </c>
      <c r="G13" s="19">
        <v>76</v>
      </c>
    </row>
    <row r="14" spans="2:7" x14ac:dyDescent="0.25">
      <c r="C14" s="5" t="s">
        <v>7</v>
      </c>
      <c r="D14" s="16">
        <v>39</v>
      </c>
      <c r="E14" s="16">
        <v>1740</v>
      </c>
      <c r="F14" s="16">
        <v>1612</v>
      </c>
      <c r="G14" s="17">
        <v>3391</v>
      </c>
    </row>
    <row r="15" spans="2:7" x14ac:dyDescent="0.25">
      <c r="C15" s="5" t="s">
        <v>5</v>
      </c>
      <c r="D15" s="16">
        <v>17</v>
      </c>
      <c r="E15" s="16">
        <v>424</v>
      </c>
      <c r="F15" s="16">
        <v>423</v>
      </c>
      <c r="G15" s="17">
        <v>864</v>
      </c>
    </row>
    <row r="16" spans="2:7" x14ac:dyDescent="0.25">
      <c r="C16" s="6" t="s">
        <v>3</v>
      </c>
      <c r="D16" s="18">
        <v>9</v>
      </c>
      <c r="E16" s="18">
        <v>203</v>
      </c>
      <c r="F16" s="18">
        <v>213</v>
      </c>
      <c r="G16" s="19">
        <v>425</v>
      </c>
    </row>
    <row r="17" spans="3:7" ht="15.75" thickBot="1" x14ac:dyDescent="0.3">
      <c r="C17" s="6" t="s">
        <v>4</v>
      </c>
      <c r="D17" s="18">
        <v>8</v>
      </c>
      <c r="E17" s="18">
        <v>221</v>
      </c>
      <c r="F17" s="18">
        <v>210</v>
      </c>
      <c r="G17" s="19">
        <v>439</v>
      </c>
    </row>
    <row r="18" spans="3:7" x14ac:dyDescent="0.25">
      <c r="C18" s="21" t="s">
        <v>15</v>
      </c>
      <c r="D18" s="7">
        <f>D14/D8</f>
        <v>0.68421052631578949</v>
      </c>
      <c r="E18" s="7">
        <f t="shared" ref="E18:F18" si="0">E14/E8</f>
        <v>0.79561042524005487</v>
      </c>
      <c r="F18" s="7">
        <f t="shared" si="0"/>
        <v>0.76981852913085003</v>
      </c>
      <c r="G18" s="12">
        <f>G14/G8</f>
        <v>0.78169663439372983</v>
      </c>
    </row>
    <row r="19" spans="3:7" ht="15.75" thickBot="1" x14ac:dyDescent="0.3">
      <c r="C19" s="22" t="s">
        <v>16</v>
      </c>
      <c r="D19" s="8">
        <f>D14/(D8-D10-D12-D16)</f>
        <v>0.8125</v>
      </c>
      <c r="E19" s="8">
        <f t="shared" ref="E19:G19" si="1">E14/(E8-E10-E12-E16)</f>
        <v>0.87923193532086907</v>
      </c>
      <c r="F19" s="8">
        <f t="shared" si="1"/>
        <v>0.85790313996806811</v>
      </c>
      <c r="G19" s="13">
        <f t="shared" si="1"/>
        <v>0.86815156169994878</v>
      </c>
    </row>
    <row r="20" spans="3:7" ht="15.75" thickBot="1" x14ac:dyDescent="0.3"/>
    <row r="21" spans="3:7" x14ac:dyDescent="0.25">
      <c r="C21" s="1" t="s">
        <v>0</v>
      </c>
      <c r="D21" s="2" t="s">
        <v>25</v>
      </c>
      <c r="E21" s="2" t="s">
        <v>21</v>
      </c>
      <c r="F21" s="2" t="s">
        <v>13</v>
      </c>
      <c r="G21" s="3" t="s">
        <v>1</v>
      </c>
    </row>
    <row r="22" spans="3:7" x14ac:dyDescent="0.25">
      <c r="C22" s="4" t="s">
        <v>8</v>
      </c>
      <c r="D22" s="14">
        <v>1628</v>
      </c>
      <c r="E22" s="14">
        <v>3988</v>
      </c>
      <c r="F22" s="14">
        <v>8377</v>
      </c>
      <c r="G22" s="15">
        <v>13993</v>
      </c>
    </row>
    <row r="23" spans="3:7" x14ac:dyDescent="0.25">
      <c r="C23" s="5" t="s">
        <v>2</v>
      </c>
      <c r="D23" s="16">
        <v>15</v>
      </c>
      <c r="E23" s="16">
        <v>21</v>
      </c>
      <c r="F23" s="16">
        <v>17</v>
      </c>
      <c r="G23" s="17">
        <v>53</v>
      </c>
    </row>
    <row r="24" spans="3:7" x14ac:dyDescent="0.25">
      <c r="C24" s="6" t="s">
        <v>24</v>
      </c>
      <c r="D24" s="18">
        <v>15</v>
      </c>
      <c r="E24" s="18">
        <v>21</v>
      </c>
      <c r="F24" s="18">
        <v>17</v>
      </c>
      <c r="G24" s="19">
        <v>53</v>
      </c>
    </row>
    <row r="25" spans="3:7" x14ac:dyDescent="0.25">
      <c r="C25" s="5" t="s">
        <v>6</v>
      </c>
      <c r="D25" s="16">
        <v>37</v>
      </c>
      <c r="E25" s="16">
        <v>449</v>
      </c>
      <c r="F25" s="16">
        <v>288</v>
      </c>
      <c r="G25" s="17">
        <v>774</v>
      </c>
    </row>
    <row r="26" spans="3:7" x14ac:dyDescent="0.25">
      <c r="C26" s="6" t="s">
        <v>3</v>
      </c>
      <c r="D26" s="18">
        <v>2</v>
      </c>
      <c r="E26" s="18">
        <v>83</v>
      </c>
      <c r="F26" s="18">
        <v>170</v>
      </c>
      <c r="G26" s="19">
        <v>255</v>
      </c>
    </row>
    <row r="27" spans="3:7" x14ac:dyDescent="0.25">
      <c r="C27" s="6" t="s">
        <v>4</v>
      </c>
      <c r="D27" s="18">
        <v>35</v>
      </c>
      <c r="E27" s="18">
        <v>366</v>
      </c>
      <c r="F27" s="18">
        <v>118</v>
      </c>
      <c r="G27" s="19">
        <v>519</v>
      </c>
    </row>
    <row r="28" spans="3:7" x14ac:dyDescent="0.25">
      <c r="C28" s="5" t="s">
        <v>7</v>
      </c>
      <c r="D28" s="16">
        <v>1139</v>
      </c>
      <c r="E28" s="16">
        <v>2795</v>
      </c>
      <c r="F28" s="16">
        <v>6405</v>
      </c>
      <c r="G28" s="17">
        <v>10339</v>
      </c>
    </row>
    <row r="29" spans="3:7" x14ac:dyDescent="0.25">
      <c r="C29" s="5" t="s">
        <v>5</v>
      </c>
      <c r="D29" s="16">
        <v>437</v>
      </c>
      <c r="E29" s="16">
        <v>723</v>
      </c>
      <c r="F29" s="16">
        <v>1667</v>
      </c>
      <c r="G29" s="17">
        <v>2827</v>
      </c>
    </row>
    <row r="30" spans="3:7" x14ac:dyDescent="0.25">
      <c r="C30" s="6" t="s">
        <v>3</v>
      </c>
      <c r="D30" s="18">
        <v>197</v>
      </c>
      <c r="E30" s="18">
        <v>389</v>
      </c>
      <c r="F30" s="18">
        <v>972</v>
      </c>
      <c r="G30" s="19">
        <v>1558</v>
      </c>
    </row>
    <row r="31" spans="3:7" ht="15.75" thickBot="1" x14ac:dyDescent="0.3">
      <c r="C31" s="6" t="s">
        <v>4</v>
      </c>
      <c r="D31" s="18">
        <v>240</v>
      </c>
      <c r="E31" s="18">
        <v>334</v>
      </c>
      <c r="F31" s="18">
        <v>695</v>
      </c>
      <c r="G31" s="19">
        <v>1269</v>
      </c>
    </row>
    <row r="32" spans="3:7" x14ac:dyDescent="0.25">
      <c r="C32" s="21" t="s">
        <v>15</v>
      </c>
      <c r="D32" s="7">
        <f>D28/D22</f>
        <v>0.69963144963144963</v>
      </c>
      <c r="E32" s="7">
        <f t="shared" ref="E32:G32" si="2">E28/E22</f>
        <v>0.70085255767301902</v>
      </c>
      <c r="F32" s="7">
        <f t="shared" si="2"/>
        <v>0.76459352990330665</v>
      </c>
      <c r="G32" s="12">
        <f t="shared" si="2"/>
        <v>0.73886943471735866</v>
      </c>
    </row>
    <row r="33" spans="3:7" ht="15.75" thickBot="1" x14ac:dyDescent="0.3">
      <c r="C33" s="22" t="s">
        <v>16</v>
      </c>
      <c r="D33" s="8">
        <f>D28/(D22-D26-D30)</f>
        <v>0.7970608817354794</v>
      </c>
      <c r="E33" s="8">
        <f t="shared" ref="E33:G33" si="3">E28/(E22-E26-E30)</f>
        <v>0.79493742889647323</v>
      </c>
      <c r="F33" s="8">
        <f t="shared" si="3"/>
        <v>0.88527988942639946</v>
      </c>
      <c r="G33" s="13">
        <f t="shared" si="3"/>
        <v>0.84885057471264369</v>
      </c>
    </row>
    <row r="35" spans="3:7" ht="15.75" thickBot="1" x14ac:dyDescent="0.3"/>
    <row r="36" spans="3:7" x14ac:dyDescent="0.25">
      <c r="C36" s="1" t="s">
        <v>0</v>
      </c>
      <c r="D36" s="2" t="s">
        <v>26</v>
      </c>
      <c r="E36" s="2" t="s">
        <v>21</v>
      </c>
      <c r="F36" s="2" t="s">
        <v>13</v>
      </c>
      <c r="G36" s="3" t="s">
        <v>1</v>
      </c>
    </row>
    <row r="37" spans="3:7" x14ac:dyDescent="0.25">
      <c r="C37" s="4" t="s">
        <v>27</v>
      </c>
      <c r="D37" s="14">
        <v>65</v>
      </c>
      <c r="E37" s="14">
        <v>837</v>
      </c>
      <c r="F37" s="14">
        <v>1078</v>
      </c>
      <c r="G37" s="15">
        <v>1980</v>
      </c>
    </row>
    <row r="38" spans="3:7" x14ac:dyDescent="0.25">
      <c r="C38" s="5" t="s">
        <v>2</v>
      </c>
      <c r="D38" s="16">
        <v>1</v>
      </c>
      <c r="E38" s="16">
        <v>73</v>
      </c>
      <c r="F38" s="16">
        <v>152</v>
      </c>
      <c r="G38" s="17">
        <v>226</v>
      </c>
    </row>
    <row r="39" spans="3:7" x14ac:dyDescent="0.25">
      <c r="C39" s="6" t="s">
        <v>3</v>
      </c>
      <c r="D39" s="18">
        <v>1</v>
      </c>
      <c r="E39" s="18">
        <v>54</v>
      </c>
      <c r="F39" s="18">
        <v>115</v>
      </c>
      <c r="G39" s="19">
        <v>170</v>
      </c>
    </row>
    <row r="40" spans="3:7" x14ac:dyDescent="0.25">
      <c r="C40" s="6" t="s">
        <v>4</v>
      </c>
      <c r="D40" s="18"/>
      <c r="E40" s="18">
        <v>18</v>
      </c>
      <c r="F40" s="18">
        <v>37</v>
      </c>
      <c r="G40" s="19">
        <v>55</v>
      </c>
    </row>
    <row r="41" spans="3:7" x14ac:dyDescent="0.25">
      <c r="C41" s="6" t="s">
        <v>24</v>
      </c>
      <c r="D41" s="18"/>
      <c r="E41" s="18">
        <v>1</v>
      </c>
      <c r="F41" s="18"/>
      <c r="G41" s="19">
        <v>1</v>
      </c>
    </row>
    <row r="42" spans="3:7" x14ac:dyDescent="0.25">
      <c r="C42" s="5" t="s">
        <v>6</v>
      </c>
      <c r="D42" s="16">
        <v>5</v>
      </c>
      <c r="E42" s="16">
        <v>40</v>
      </c>
      <c r="F42" s="16">
        <v>14</v>
      </c>
      <c r="G42" s="17">
        <v>59</v>
      </c>
    </row>
    <row r="43" spans="3:7" x14ac:dyDescent="0.25">
      <c r="C43" s="6" t="s">
        <v>3</v>
      </c>
      <c r="D43" s="18"/>
      <c r="E43" s="18">
        <v>5</v>
      </c>
      <c r="F43" s="18">
        <v>3</v>
      </c>
      <c r="G43" s="19">
        <v>8</v>
      </c>
    </row>
    <row r="44" spans="3:7" x14ac:dyDescent="0.25">
      <c r="C44" s="6" t="s">
        <v>4</v>
      </c>
      <c r="D44" s="18">
        <v>5</v>
      </c>
      <c r="E44" s="18">
        <v>35</v>
      </c>
      <c r="F44" s="18">
        <v>11</v>
      </c>
      <c r="G44" s="19">
        <v>51</v>
      </c>
    </row>
    <row r="45" spans="3:7" x14ac:dyDescent="0.25">
      <c r="C45" s="5" t="s">
        <v>7</v>
      </c>
      <c r="D45" s="16">
        <v>51</v>
      </c>
      <c r="E45" s="16">
        <v>653</v>
      </c>
      <c r="F45" s="16">
        <v>792</v>
      </c>
      <c r="G45" s="17">
        <v>1496</v>
      </c>
    </row>
    <row r="46" spans="3:7" x14ac:dyDescent="0.25">
      <c r="C46" s="5" t="s">
        <v>5</v>
      </c>
      <c r="D46" s="16">
        <v>8</v>
      </c>
      <c r="E46" s="16">
        <v>71</v>
      </c>
      <c r="F46" s="16">
        <v>120</v>
      </c>
      <c r="G46" s="17">
        <v>199</v>
      </c>
    </row>
    <row r="47" spans="3:7" x14ac:dyDescent="0.25">
      <c r="C47" s="6" t="s">
        <v>3</v>
      </c>
      <c r="D47" s="18">
        <v>7</v>
      </c>
      <c r="E47" s="18">
        <v>62</v>
      </c>
      <c r="F47" s="18">
        <v>105</v>
      </c>
      <c r="G47" s="19">
        <v>174</v>
      </c>
    </row>
    <row r="48" spans="3:7" ht="15.75" thickBot="1" x14ac:dyDescent="0.3">
      <c r="C48" s="6" t="s">
        <v>4</v>
      </c>
      <c r="D48" s="18">
        <v>1</v>
      </c>
      <c r="E48" s="18">
        <v>9</v>
      </c>
      <c r="F48" s="18">
        <v>15</v>
      </c>
      <c r="G48" s="19">
        <v>25</v>
      </c>
    </row>
    <row r="49" spans="3:7" x14ac:dyDescent="0.25">
      <c r="C49" s="21" t="s">
        <v>15</v>
      </c>
      <c r="D49" s="7">
        <f>D45/D37</f>
        <v>0.7846153846153846</v>
      </c>
      <c r="E49" s="7">
        <f t="shared" ref="E49:G49" si="4">E45/E37</f>
        <v>0.78016726403823178</v>
      </c>
      <c r="F49" s="7">
        <f t="shared" si="4"/>
        <v>0.73469387755102045</v>
      </c>
      <c r="G49" s="12">
        <f t="shared" si="4"/>
        <v>0.75555555555555554</v>
      </c>
    </row>
    <row r="50" spans="3:7" ht="15.75" thickBot="1" x14ac:dyDescent="0.3">
      <c r="C50" s="22" t="s">
        <v>16</v>
      </c>
      <c r="D50" s="8">
        <f>D45/(D37-D47-D43-D39)</f>
        <v>0.89473684210526316</v>
      </c>
      <c r="E50" s="8">
        <f t="shared" ref="E50:G50" si="5">E45/(E37-E47-E43-E39)</f>
        <v>0.91201117318435754</v>
      </c>
      <c r="F50" s="8">
        <f t="shared" si="5"/>
        <v>0.9263157894736842</v>
      </c>
      <c r="G50" s="13">
        <f t="shared" si="5"/>
        <v>0.91891891891891897</v>
      </c>
    </row>
    <row r="51" spans="3:7" ht="15.75" thickBot="1" x14ac:dyDescent="0.3"/>
    <row r="52" spans="3:7" x14ac:dyDescent="0.25">
      <c r="C52" s="1" t="s">
        <v>0</v>
      </c>
      <c r="D52" s="2" t="s">
        <v>12</v>
      </c>
      <c r="E52" s="2" t="s">
        <v>21</v>
      </c>
      <c r="F52" s="2" t="s">
        <v>13</v>
      </c>
      <c r="G52" s="3" t="s">
        <v>1</v>
      </c>
    </row>
    <row r="53" spans="3:7" x14ac:dyDescent="0.25">
      <c r="C53" s="4" t="s">
        <v>23</v>
      </c>
      <c r="D53" s="14">
        <v>864</v>
      </c>
      <c r="E53" s="14">
        <v>216</v>
      </c>
      <c r="F53" s="14">
        <v>128</v>
      </c>
      <c r="G53" s="15">
        <v>1208</v>
      </c>
    </row>
    <row r="54" spans="3:7" x14ac:dyDescent="0.25">
      <c r="C54" s="5" t="s">
        <v>2</v>
      </c>
      <c r="D54" s="16">
        <v>34</v>
      </c>
      <c r="E54" s="16">
        <v>6</v>
      </c>
      <c r="F54" s="16"/>
      <c r="G54" s="17">
        <v>40</v>
      </c>
    </row>
    <row r="55" spans="3:7" x14ac:dyDescent="0.25">
      <c r="C55" s="6" t="s">
        <v>4</v>
      </c>
      <c r="D55" s="18">
        <v>2</v>
      </c>
      <c r="E55" s="18"/>
      <c r="F55" s="18"/>
      <c r="G55" s="19">
        <v>2</v>
      </c>
    </row>
    <row r="56" spans="3:7" x14ac:dyDescent="0.25">
      <c r="C56" s="6" t="s">
        <v>24</v>
      </c>
      <c r="D56" s="18">
        <v>32</v>
      </c>
      <c r="E56" s="18">
        <v>6</v>
      </c>
      <c r="F56" s="18"/>
      <c r="G56" s="19">
        <v>38</v>
      </c>
    </row>
    <row r="57" spans="3:7" x14ac:dyDescent="0.25">
      <c r="C57" s="5" t="s">
        <v>6</v>
      </c>
      <c r="D57" s="16">
        <v>62</v>
      </c>
      <c r="E57" s="16">
        <v>66</v>
      </c>
      <c r="F57" s="16">
        <v>16</v>
      </c>
      <c r="G57" s="17">
        <v>144</v>
      </c>
    </row>
    <row r="58" spans="3:7" x14ac:dyDescent="0.25">
      <c r="C58" s="6" t="s">
        <v>3</v>
      </c>
      <c r="D58" s="18">
        <v>2</v>
      </c>
      <c r="E58" s="18"/>
      <c r="F58" s="18"/>
      <c r="G58" s="19">
        <v>2</v>
      </c>
    </row>
    <row r="59" spans="3:7" x14ac:dyDescent="0.25">
      <c r="C59" s="6" t="s">
        <v>4</v>
      </c>
      <c r="D59" s="18">
        <v>60</v>
      </c>
      <c r="E59" s="18">
        <v>66</v>
      </c>
      <c r="F59" s="18">
        <v>16</v>
      </c>
      <c r="G59" s="19">
        <v>142</v>
      </c>
    </row>
    <row r="60" spans="3:7" x14ac:dyDescent="0.25">
      <c r="C60" s="5" t="s">
        <v>7</v>
      </c>
      <c r="D60" s="16">
        <v>737</v>
      </c>
      <c r="E60" s="16">
        <v>113</v>
      </c>
      <c r="F60" s="16">
        <v>86</v>
      </c>
      <c r="G60" s="17">
        <v>936</v>
      </c>
    </row>
    <row r="61" spans="3:7" x14ac:dyDescent="0.25">
      <c r="C61" s="5" t="s">
        <v>5</v>
      </c>
      <c r="D61" s="16">
        <v>31</v>
      </c>
      <c r="E61" s="16">
        <v>31</v>
      </c>
      <c r="F61" s="16">
        <v>26</v>
      </c>
      <c r="G61" s="17">
        <v>88</v>
      </c>
    </row>
    <row r="62" spans="3:7" x14ac:dyDescent="0.25">
      <c r="C62" s="6" t="s">
        <v>3</v>
      </c>
      <c r="D62" s="18">
        <v>19</v>
      </c>
      <c r="E62" s="18">
        <v>27</v>
      </c>
      <c r="F62" s="18">
        <v>8</v>
      </c>
      <c r="G62" s="19">
        <v>54</v>
      </c>
    </row>
    <row r="63" spans="3:7" ht="15.75" thickBot="1" x14ac:dyDescent="0.3">
      <c r="C63" s="6" t="s">
        <v>4</v>
      </c>
      <c r="D63" s="18">
        <v>12</v>
      </c>
      <c r="E63" s="18">
        <v>4</v>
      </c>
      <c r="F63" s="18">
        <v>18</v>
      </c>
      <c r="G63" s="19">
        <v>34</v>
      </c>
    </row>
    <row r="64" spans="3:7" x14ac:dyDescent="0.25">
      <c r="C64" s="21" t="s">
        <v>15</v>
      </c>
      <c r="D64" s="7">
        <f>D60/D53</f>
        <v>0.8530092592592593</v>
      </c>
      <c r="E64" s="7">
        <f t="shared" ref="E64:F64" si="6">E60/E53</f>
        <v>0.52314814814814814</v>
      </c>
      <c r="F64" s="7">
        <f t="shared" si="6"/>
        <v>0.671875</v>
      </c>
      <c r="G64" s="12">
        <f>G60/G53</f>
        <v>0.77483443708609268</v>
      </c>
    </row>
    <row r="65" spans="3:8" ht="15.75" thickBot="1" x14ac:dyDescent="0.3">
      <c r="C65" s="22" t="s">
        <v>16</v>
      </c>
      <c r="D65" s="8">
        <f>D60/(D53-D58-D62)</f>
        <v>0.87425860023724788</v>
      </c>
      <c r="E65" s="8">
        <f>E60/(E53-E58-E62)</f>
        <v>0.59788359788359791</v>
      </c>
      <c r="F65" s="8">
        <f>F60/(F53-F58-F62)</f>
        <v>0.71666666666666667</v>
      </c>
      <c r="G65" s="13">
        <f>G60/(G53-G58-G62)</f>
        <v>0.8125</v>
      </c>
    </row>
    <row r="66" spans="3:8" x14ac:dyDescent="0.25">
      <c r="D66" s="25"/>
      <c r="E66" s="24"/>
      <c r="F66" s="24"/>
      <c r="G66" s="24"/>
      <c r="H66" s="24"/>
    </row>
    <row r="67" spans="3:8" ht="15.75" thickBot="1" x14ac:dyDescent="0.3"/>
    <row r="68" spans="3:8" x14ac:dyDescent="0.25">
      <c r="C68" s="1" t="s">
        <v>0</v>
      </c>
      <c r="D68" s="2" t="s">
        <v>21</v>
      </c>
      <c r="E68" s="2" t="s">
        <v>13</v>
      </c>
      <c r="F68" s="3" t="s">
        <v>1</v>
      </c>
    </row>
    <row r="69" spans="3:8" x14ac:dyDescent="0.25">
      <c r="C69" s="4" t="s">
        <v>14</v>
      </c>
      <c r="D69" s="14">
        <v>3263</v>
      </c>
      <c r="E69" s="14">
        <v>307</v>
      </c>
      <c r="F69" s="15">
        <v>3570</v>
      </c>
    </row>
    <row r="70" spans="3:8" x14ac:dyDescent="0.25">
      <c r="C70" s="5" t="s">
        <v>2</v>
      </c>
      <c r="D70" s="16">
        <v>155</v>
      </c>
      <c r="E70" s="16">
        <v>10</v>
      </c>
      <c r="F70" s="17">
        <v>165</v>
      </c>
    </row>
    <row r="71" spans="3:8" x14ac:dyDescent="0.25">
      <c r="C71" s="6" t="s">
        <v>3</v>
      </c>
      <c r="D71" s="18">
        <v>128</v>
      </c>
      <c r="E71" s="18">
        <v>10</v>
      </c>
      <c r="F71" s="19">
        <v>138</v>
      </c>
    </row>
    <row r="72" spans="3:8" x14ac:dyDescent="0.25">
      <c r="C72" s="6" t="s">
        <v>4</v>
      </c>
      <c r="D72" s="18">
        <v>27</v>
      </c>
      <c r="E72" s="18"/>
      <c r="F72" s="19">
        <v>27</v>
      </c>
    </row>
    <row r="73" spans="3:8" x14ac:dyDescent="0.25">
      <c r="C73" s="5" t="s">
        <v>6</v>
      </c>
      <c r="D73" s="16">
        <v>164</v>
      </c>
      <c r="E73" s="16">
        <v>44</v>
      </c>
      <c r="F73" s="17">
        <v>208</v>
      </c>
    </row>
    <row r="74" spans="3:8" x14ac:dyDescent="0.25">
      <c r="C74" s="6" t="s">
        <v>3</v>
      </c>
      <c r="D74" s="18">
        <v>100</v>
      </c>
      <c r="E74" s="18">
        <v>16</v>
      </c>
      <c r="F74" s="19">
        <v>116</v>
      </c>
    </row>
    <row r="75" spans="3:8" x14ac:dyDescent="0.25">
      <c r="C75" s="6" t="s">
        <v>4</v>
      </c>
      <c r="D75" s="18">
        <v>64</v>
      </c>
      <c r="E75" s="18">
        <v>28</v>
      </c>
      <c r="F75" s="19">
        <v>92</v>
      </c>
    </row>
    <row r="76" spans="3:8" x14ac:dyDescent="0.25">
      <c r="C76" s="5" t="s">
        <v>7</v>
      </c>
      <c r="D76" s="16">
        <v>1935</v>
      </c>
      <c r="E76" s="16">
        <v>162</v>
      </c>
      <c r="F76" s="17">
        <v>2097</v>
      </c>
    </row>
    <row r="77" spans="3:8" x14ac:dyDescent="0.25">
      <c r="C77" s="5" t="s">
        <v>5</v>
      </c>
      <c r="D77" s="16">
        <v>1009</v>
      </c>
      <c r="E77" s="16">
        <v>91</v>
      </c>
      <c r="F77" s="17">
        <v>1100</v>
      </c>
    </row>
    <row r="78" spans="3:8" x14ac:dyDescent="0.25">
      <c r="C78" s="6" t="s">
        <v>3</v>
      </c>
      <c r="D78" s="18">
        <v>831</v>
      </c>
      <c r="E78" s="18">
        <v>72</v>
      </c>
      <c r="F78" s="19">
        <v>903</v>
      </c>
    </row>
    <row r="79" spans="3:8" ht="15.75" thickBot="1" x14ac:dyDescent="0.3">
      <c r="C79" s="6" t="s">
        <v>4</v>
      </c>
      <c r="D79" s="18">
        <v>178</v>
      </c>
      <c r="E79" s="18">
        <v>19</v>
      </c>
      <c r="F79" s="19">
        <v>197</v>
      </c>
    </row>
    <row r="80" spans="3:8" x14ac:dyDescent="0.25">
      <c r="C80" s="21" t="s">
        <v>15</v>
      </c>
      <c r="D80" s="7">
        <f>D76/D69</f>
        <v>0.59301256512411893</v>
      </c>
      <c r="E80" s="7">
        <f t="shared" ref="E80:F80" si="7">E76/E69</f>
        <v>0.52768729641693812</v>
      </c>
      <c r="F80" s="12">
        <f t="shared" si="7"/>
        <v>0.5873949579831933</v>
      </c>
    </row>
    <row r="81" spans="3:6" ht="15.75" thickBot="1" x14ac:dyDescent="0.3">
      <c r="C81" s="22" t="s">
        <v>16</v>
      </c>
      <c r="D81" s="8">
        <f>D76/(D69-D71-D74-D78)</f>
        <v>0.87794918330308525</v>
      </c>
      <c r="E81" s="8">
        <f t="shared" ref="E81:F81" si="8">E76/(E69-E71-E74-E78)</f>
        <v>0.77511961722488043</v>
      </c>
      <c r="F81" s="13">
        <f t="shared" si="8"/>
        <v>0.86904268545379193</v>
      </c>
    </row>
    <row r="82" spans="3:6" ht="15.75" thickBot="1" x14ac:dyDescent="0.3"/>
    <row r="83" spans="3:6" x14ac:dyDescent="0.25">
      <c r="C83" s="1" t="s">
        <v>0</v>
      </c>
      <c r="D83" s="2" t="s">
        <v>18</v>
      </c>
      <c r="E83" s="3" t="s">
        <v>1</v>
      </c>
    </row>
    <row r="84" spans="3:6" x14ac:dyDescent="0.25">
      <c r="C84" s="4" t="s">
        <v>17</v>
      </c>
      <c r="D84" s="14">
        <v>828</v>
      </c>
      <c r="E84" s="15">
        <v>828</v>
      </c>
    </row>
    <row r="85" spans="3:6" x14ac:dyDescent="0.25">
      <c r="C85" s="5" t="s">
        <v>2</v>
      </c>
      <c r="D85" s="16">
        <v>29</v>
      </c>
      <c r="E85" s="17">
        <v>29</v>
      </c>
    </row>
    <row r="86" spans="3:6" x14ac:dyDescent="0.25">
      <c r="C86" s="6" t="s">
        <v>3</v>
      </c>
      <c r="D86" s="18">
        <v>28</v>
      </c>
      <c r="E86" s="19">
        <v>28</v>
      </c>
    </row>
    <row r="87" spans="3:6" x14ac:dyDescent="0.25">
      <c r="C87" s="6" t="s">
        <v>4</v>
      </c>
      <c r="D87" s="18">
        <v>1</v>
      </c>
      <c r="E87" s="19">
        <v>1</v>
      </c>
    </row>
    <row r="88" spans="3:6" x14ac:dyDescent="0.25">
      <c r="C88" s="5" t="s">
        <v>6</v>
      </c>
      <c r="D88" s="16">
        <v>106</v>
      </c>
      <c r="E88" s="17">
        <v>106</v>
      </c>
    </row>
    <row r="89" spans="3:6" x14ac:dyDescent="0.25">
      <c r="C89" s="6" t="s">
        <v>3</v>
      </c>
      <c r="D89" s="18">
        <v>14</v>
      </c>
      <c r="E89" s="19">
        <v>14</v>
      </c>
    </row>
    <row r="90" spans="3:6" x14ac:dyDescent="0.25">
      <c r="C90" s="6" t="s">
        <v>4</v>
      </c>
      <c r="D90" s="18">
        <v>92</v>
      </c>
      <c r="E90" s="19">
        <v>92</v>
      </c>
    </row>
    <row r="91" spans="3:6" x14ac:dyDescent="0.25">
      <c r="C91" s="5" t="s">
        <v>7</v>
      </c>
      <c r="D91" s="16">
        <v>475</v>
      </c>
      <c r="E91" s="17">
        <v>475</v>
      </c>
    </row>
    <row r="92" spans="3:6" x14ac:dyDescent="0.25">
      <c r="C92" s="5" t="s">
        <v>5</v>
      </c>
      <c r="D92" s="16">
        <v>177</v>
      </c>
      <c r="E92" s="17">
        <v>177</v>
      </c>
    </row>
    <row r="93" spans="3:6" x14ac:dyDescent="0.25">
      <c r="C93" s="6" t="s">
        <v>3</v>
      </c>
      <c r="D93" s="18">
        <v>130</v>
      </c>
      <c r="E93" s="19">
        <v>130</v>
      </c>
    </row>
    <row r="94" spans="3:6" x14ac:dyDescent="0.25">
      <c r="C94" s="6" t="s">
        <v>4</v>
      </c>
      <c r="D94" s="18">
        <v>47</v>
      </c>
      <c r="E94" s="19">
        <v>47</v>
      </c>
    </row>
    <row r="95" spans="3:6" ht="15.75" thickBot="1" x14ac:dyDescent="0.3">
      <c r="C95" s="5" t="s">
        <v>22</v>
      </c>
      <c r="D95" s="16">
        <v>41</v>
      </c>
      <c r="E95" s="17">
        <v>41</v>
      </c>
    </row>
    <row r="96" spans="3:6" x14ac:dyDescent="0.25">
      <c r="C96" s="21" t="s">
        <v>15</v>
      </c>
      <c r="D96" s="7">
        <f>+D91/D84</f>
        <v>0.57367149758454106</v>
      </c>
      <c r="E96" s="12">
        <f t="shared" ref="E96" si="9">+E91/E84</f>
        <v>0.57367149758454106</v>
      </c>
    </row>
    <row r="97" spans="3:5" ht="15.75" thickBot="1" x14ac:dyDescent="0.3">
      <c r="C97" s="22" t="s">
        <v>16</v>
      </c>
      <c r="D97" s="8">
        <f>+D91/(D84-D86-D89-D93)</f>
        <v>0.72408536585365857</v>
      </c>
      <c r="E97" s="13">
        <f t="shared" ref="E97" si="10">+E91/(E84-E86-E89-E93)</f>
        <v>0.72408536585365857</v>
      </c>
    </row>
    <row r="98" spans="3:5" ht="15.75" thickBot="1" x14ac:dyDescent="0.3"/>
    <row r="99" spans="3:5" x14ac:dyDescent="0.25">
      <c r="C99" s="1" t="s">
        <v>0</v>
      </c>
      <c r="D99" s="2" t="s">
        <v>21</v>
      </c>
      <c r="E99" s="3" t="s">
        <v>1</v>
      </c>
    </row>
    <row r="100" spans="3:5" x14ac:dyDescent="0.25">
      <c r="C100" s="4" t="s">
        <v>9</v>
      </c>
      <c r="D100" s="14">
        <v>2177</v>
      </c>
      <c r="E100" s="15">
        <v>2177</v>
      </c>
    </row>
    <row r="101" spans="3:5" x14ac:dyDescent="0.25">
      <c r="C101" s="5" t="s">
        <v>2</v>
      </c>
      <c r="D101" s="16">
        <v>112</v>
      </c>
      <c r="E101" s="17">
        <v>112</v>
      </c>
    </row>
    <row r="102" spans="3:5" x14ac:dyDescent="0.25">
      <c r="C102" s="6" t="s">
        <v>3</v>
      </c>
      <c r="D102" s="18">
        <v>83</v>
      </c>
      <c r="E102" s="19">
        <v>83</v>
      </c>
    </row>
    <row r="103" spans="3:5" x14ac:dyDescent="0.25">
      <c r="C103" s="6" t="s">
        <v>4</v>
      </c>
      <c r="D103" s="18">
        <v>28</v>
      </c>
      <c r="E103" s="19">
        <v>28</v>
      </c>
    </row>
    <row r="104" spans="3:5" x14ac:dyDescent="0.25">
      <c r="C104" s="6" t="s">
        <v>24</v>
      </c>
      <c r="D104" s="18">
        <v>1</v>
      </c>
      <c r="E104" s="19">
        <v>1</v>
      </c>
    </row>
    <row r="105" spans="3:5" x14ac:dyDescent="0.25">
      <c r="C105" s="5" t="s">
        <v>6</v>
      </c>
      <c r="D105" s="16">
        <v>67</v>
      </c>
      <c r="E105" s="17">
        <v>67</v>
      </c>
    </row>
    <row r="106" spans="3:5" x14ac:dyDescent="0.25">
      <c r="C106" s="6" t="s">
        <v>3</v>
      </c>
      <c r="D106" s="18">
        <v>59</v>
      </c>
      <c r="E106" s="19">
        <v>59</v>
      </c>
    </row>
    <row r="107" spans="3:5" x14ac:dyDescent="0.25">
      <c r="C107" s="6" t="s">
        <v>4</v>
      </c>
      <c r="D107" s="18">
        <v>8</v>
      </c>
      <c r="E107" s="19">
        <v>8</v>
      </c>
    </row>
    <row r="108" spans="3:5" x14ac:dyDescent="0.25">
      <c r="C108" s="5" t="s">
        <v>7</v>
      </c>
      <c r="D108" s="16">
        <v>1039</v>
      </c>
      <c r="E108" s="17">
        <v>1039</v>
      </c>
    </row>
    <row r="109" spans="3:5" x14ac:dyDescent="0.25">
      <c r="C109" s="5" t="s">
        <v>5</v>
      </c>
      <c r="D109" s="16">
        <v>959</v>
      </c>
      <c r="E109" s="17">
        <v>959</v>
      </c>
    </row>
    <row r="110" spans="3:5" x14ac:dyDescent="0.25">
      <c r="C110" s="6" t="s">
        <v>3</v>
      </c>
      <c r="D110" s="18">
        <v>823</v>
      </c>
      <c r="E110" s="19">
        <v>823</v>
      </c>
    </row>
    <row r="111" spans="3:5" x14ac:dyDescent="0.25">
      <c r="C111" s="6" t="s">
        <v>4</v>
      </c>
      <c r="D111" s="18">
        <v>133</v>
      </c>
      <c r="E111" s="19">
        <v>133</v>
      </c>
    </row>
    <row r="112" spans="3:5" ht="15.75" thickBot="1" x14ac:dyDescent="0.3">
      <c r="C112" s="6" t="s">
        <v>24</v>
      </c>
      <c r="D112" s="18">
        <v>3</v>
      </c>
      <c r="E112" s="19">
        <v>3</v>
      </c>
    </row>
    <row r="113" spans="3:5" x14ac:dyDescent="0.25">
      <c r="C113" s="21" t="s">
        <v>15</v>
      </c>
      <c r="D113" s="7">
        <f>D108/D100</f>
        <v>0.4772622875516766</v>
      </c>
      <c r="E113" s="12">
        <f>E108/E100</f>
        <v>0.4772622875516766</v>
      </c>
    </row>
    <row r="114" spans="3:5" ht="15.75" thickBot="1" x14ac:dyDescent="0.3">
      <c r="C114" s="22" t="s">
        <v>16</v>
      </c>
      <c r="D114" s="8">
        <f>D108/(D100-D102-D106-D110)</f>
        <v>0.85726072607260728</v>
      </c>
      <c r="E114" s="13">
        <f>E108/(E100-E102-E106-E110)</f>
        <v>0.85726072607260728</v>
      </c>
    </row>
    <row r="115" spans="3:5" ht="15.75" thickBot="1" x14ac:dyDescent="0.3">
      <c r="C115" s="25"/>
      <c r="D115" s="20"/>
      <c r="E115" s="20"/>
    </row>
    <row r="116" spans="3:5" x14ac:dyDescent="0.25">
      <c r="C116" s="1" t="s">
        <v>0</v>
      </c>
      <c r="D116" s="2" t="s">
        <v>18</v>
      </c>
      <c r="E116" s="3" t="s">
        <v>1</v>
      </c>
    </row>
    <row r="117" spans="3:5" x14ac:dyDescent="0.25">
      <c r="C117" s="4" t="s">
        <v>19</v>
      </c>
      <c r="D117" s="14">
        <v>8</v>
      </c>
      <c r="E117" s="15">
        <v>8</v>
      </c>
    </row>
    <row r="118" spans="3:5" x14ac:dyDescent="0.25">
      <c r="C118" s="5" t="s">
        <v>28</v>
      </c>
      <c r="D118" s="16">
        <v>2</v>
      </c>
      <c r="E118" s="17">
        <v>2</v>
      </c>
    </row>
    <row r="119" spans="3:5" x14ac:dyDescent="0.25">
      <c r="C119" s="6" t="s">
        <v>4</v>
      </c>
      <c r="D119" s="18">
        <v>2</v>
      </c>
      <c r="E119" s="19">
        <v>2</v>
      </c>
    </row>
    <row r="120" spans="3:5" x14ac:dyDescent="0.25">
      <c r="C120" s="5" t="s">
        <v>29</v>
      </c>
      <c r="D120" s="16">
        <v>6</v>
      </c>
      <c r="E120" s="17">
        <v>6</v>
      </c>
    </row>
    <row r="121" spans="3:5" ht="15.75" thickBot="1" x14ac:dyDescent="0.3">
      <c r="C121" s="6" t="s">
        <v>4</v>
      </c>
      <c r="D121" s="18">
        <v>6</v>
      </c>
      <c r="E121" s="19">
        <v>6</v>
      </c>
    </row>
    <row r="122" spans="3:5" x14ac:dyDescent="0.25">
      <c r="C122" s="21" t="s">
        <v>15</v>
      </c>
      <c r="D122" s="26">
        <v>0</v>
      </c>
      <c r="E122" s="27">
        <v>0</v>
      </c>
    </row>
    <row r="123" spans="3:5" ht="15.75" thickBot="1" x14ac:dyDescent="0.3">
      <c r="C123" s="22" t="s">
        <v>16</v>
      </c>
      <c r="D123" s="23">
        <v>0</v>
      </c>
      <c r="E123" s="28">
        <v>0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2019</Filtro>
    <Orden xmlns="8cf1b8fd-72df-4c21-8306-a5f720778edf">95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1A053628-BABA-40FB-9D5E-A57AF736B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AC94CF-6422-4669-9E2C-D162204F1F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7F047C-A029-41E1-908B-8DB2B8A70F08}">
  <ds:schemaRefs>
    <ds:schemaRef ds:uri="http://www.w3.org/XML/1998/namespace"/>
    <ds:schemaRef ds:uri="http://purl.org/dc/elements/1.1/"/>
    <ds:schemaRef ds:uri="http://purl.org/dc/terms/"/>
    <ds:schemaRef ds:uri="8cf1b8fd-72df-4c21-8306-a5f720778edf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MARZO 2019</dc:title>
  <dc:creator>Julian Camilo Villar Chacon</dc:creator>
  <cp:lastModifiedBy>Julian Camilo Villar Chacon</cp:lastModifiedBy>
  <dcterms:created xsi:type="dcterms:W3CDTF">2017-11-30T16:30:56Z</dcterms:created>
  <dcterms:modified xsi:type="dcterms:W3CDTF">2019-06-06T21:26:07Z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